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38113d0e73c846/Plocha/Přenositelnost/"/>
    </mc:Choice>
  </mc:AlternateContent>
  <xr:revisionPtr revIDLastSave="29" documentId="13_ncr:1_{F80DA6DB-4796-40D0-BDA7-551713BE8277}" xr6:coauthVersionLast="47" xr6:coauthVersionMax="47" xr10:uidLastSave="{713C54C1-2B29-4841-8F08-2DABC3453799}"/>
  <bookViews>
    <workbookView xWindow="-108" yWindow="-108" windowWidth="23256" windowHeight="12576" xr2:uid="{D47BE2F2-5443-4FDE-B1CD-5ADB8F91A2F4}"/>
  </bookViews>
  <sheets>
    <sheet name="MOP" sheetId="1" r:id="rId1"/>
    <sheet name="Služby v balíčku k ukončení" sheetId="3" r:id="rId2"/>
    <sheet name="helpsheet" sheetId="2" state="veryHidden" r:id="rId3"/>
  </sheets>
  <definedNames>
    <definedName name="Auth_accept">helpsheet!$K$2</definedName>
    <definedName name="Auth_denied">helpsheet!$K$3</definedName>
    <definedName name="Autorizace_1">MOP!$D$22</definedName>
    <definedName name="Autorizace_2">MOP!$H$22</definedName>
    <definedName name="Autorizace_3">MOP!$B$28</definedName>
    <definedName name="Autorizace_detail_lst">helpsheet!$M$2:$M$11</definedName>
    <definedName name="Autorizace_FU_lst">helpsheet!$P$2:$P$3</definedName>
    <definedName name="Autorizace_kat1">helpsheet!$L$2:$L$11</definedName>
    <definedName name="autorizace_lst">helpsheet!$K$2:$K$4</definedName>
    <definedName name="Case_ID">MOP!$D$24</definedName>
    <definedName name="Combo_answer">helpsheet!$J$2</definedName>
    <definedName name="Datum_preneseni">MOP!$D$18</definedName>
    <definedName name="Datum_prenosu">MOP!$H$28</definedName>
    <definedName name="Datum_zrizeni">MOP!$D$41</definedName>
    <definedName name="Delete_content">MOP!$H$22,MOP!$C$28</definedName>
    <definedName name="Delete_Range">MOP!$H$41,MOP!$H$45,MOP!$C$45,MOP!$C$41,MOP!$H$22</definedName>
    <definedName name="email">MOP!$B$11</definedName>
    <definedName name="entry_area">MOP!$D$18,MOP!$H$28,MOP!$D$24,MOP!$H$41,MOP!$H$45,Other_OP_Detail,Note,MOP!$D$16</definedName>
    <definedName name="Form_code_1">MOP!$A$1</definedName>
    <definedName name="Form_code_2">helpsheet!$T$2</definedName>
    <definedName name="Form_code_3">'Služby v balíčku k ukončení'!$R$1</definedName>
    <definedName name="Format_date">MOP!$D$18,MOP!$H$28,MOP!$H$45,MOP!$H$41</definedName>
    <definedName name="Format_string">MOP!$D$16,MOP!$D$24</definedName>
    <definedName name="Info_text">MOP!$E$29</definedName>
    <definedName name="KAT">helpsheet!$B$2:$B$4</definedName>
    <definedName name="KAT_2">helpsheet!$C$2:$C$5</definedName>
    <definedName name="NO_PCK">helpsheet!$M$3</definedName>
    <definedName name="Note">MOP!$C$49</definedName>
    <definedName name="Note_bool">helpsheet!$U$2</definedName>
    <definedName name="OKU">MOP!$D$16</definedName>
    <definedName name="operator">MOP!$D$3</definedName>
    <definedName name="Operator_letter">helpsheet!$A$2:$A$4</definedName>
    <definedName name="Other_OP_Detail">MOP!$C$5</definedName>
    <definedName name="Other_operator">helpsheet!$C$5</definedName>
    <definedName name="PCK">helpsheet!$M$4</definedName>
    <definedName name="PCK_2">helpsheet!$M$6</definedName>
    <definedName name="PCK_3">helpsheet!$M$5</definedName>
    <definedName name="Port_cancelled">helpsheet!$K$4</definedName>
    <definedName name="Port_date_change_1">MOP!$C$41</definedName>
    <definedName name="Port_date_change_2">MOP!$H$41</definedName>
    <definedName name="port_finish">helpsheet!$Q$2</definedName>
    <definedName name="port_change">helpsheet!$P$2</definedName>
    <definedName name="Potvrzeni_preneseni_1">MOP!$C$45</definedName>
    <definedName name="Potvrzeni_preneseni_2">MOP!$H$45</definedName>
    <definedName name="Potvrzeni_preneseni_lst">helpsheet!$Q$2:$Q$3</definedName>
    <definedName name="PP_cancel">helpsheet!$N$4</definedName>
    <definedName name="PP_instrukce">helpsheet!$N$2:$N$4</definedName>
    <definedName name="PP_new_date">helpsheet!$N$3</definedName>
    <definedName name="PP_selection">MOP!$C$28</definedName>
    <definedName name="services_list">'Služby v balíčku k ukončení'!$A$2:$A$1048576</definedName>
    <definedName name="SP_ID">helpsheet!$S$2</definedName>
    <definedName name="Today">helpsheet!$I$2</definedName>
    <definedName name="validace_oku">helpsheet!$H$2</definedName>
    <definedName name="validation_area">MOP!$H$45,MOP!$H$41,MOP!$C$41,MOP!$C$45,MOP!$H$28,MOP!$C$28,MOP!$H$22,MOP!$D$22,MOP!$D$18,MOP!$D$16,MOP!$D$3,Note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E4" i="2"/>
  <c r="C1" i="3" l="1"/>
  <c r="E5" i="2"/>
  <c r="A5" i="1"/>
  <c r="F28" i="1"/>
  <c r="A28" i="1"/>
  <c r="E29" i="1" l="1"/>
  <c r="F22" i="1"/>
  <c r="F41" i="1" l="1"/>
  <c r="F45" i="1"/>
  <c r="A45" i="1"/>
  <c r="A41" i="1"/>
  <c r="E3" i="2"/>
  <c r="A11" i="1"/>
  <c r="B11" i="1"/>
  <c r="D6" i="1"/>
  <c r="E17" i="1"/>
  <c r="H2" i="2" l="1"/>
  <c r="I2" i="2"/>
</calcChain>
</file>

<file path=xl/sharedStrings.xml><?xml version="1.0" encoding="utf-8"?>
<sst xmlns="http://schemas.openxmlformats.org/spreadsheetml/2006/main" count="97" uniqueCount="73">
  <si>
    <t>MOP - Mezioperátorský převod</t>
  </si>
  <si>
    <t>mop@t-mobile.cz</t>
  </si>
  <si>
    <t>Datum přenesení služby:</t>
  </si>
  <si>
    <t>Today</t>
  </si>
  <si>
    <t>Combo</t>
  </si>
  <si>
    <t>Identifikátor služby k ukončení</t>
  </si>
  <si>
    <r>
      <rPr>
        <b/>
        <sz val="11"/>
        <color theme="1"/>
        <rFont val="Calibri"/>
        <family val="2"/>
        <charset val="238"/>
        <scheme val="minor"/>
      </rPr>
      <t>O</t>
    </r>
    <r>
      <rPr>
        <b/>
        <sz val="11"/>
        <color theme="1" tint="0.499984740745262"/>
        <rFont val="Calibri"/>
        <family val="2"/>
        <charset val="238"/>
        <scheme val="minor"/>
      </rPr>
      <t xml:space="preserve">věřovací </t>
    </r>
    <r>
      <rPr>
        <b/>
        <sz val="11"/>
        <color theme="1"/>
        <rFont val="Calibri"/>
        <family val="2"/>
        <charset val="238"/>
        <scheme val="minor"/>
      </rPr>
      <t>K</t>
    </r>
    <r>
      <rPr>
        <b/>
        <sz val="11"/>
        <color theme="1" tint="0.499984740745262"/>
        <rFont val="Calibri"/>
        <family val="2"/>
        <charset val="238"/>
        <scheme val="minor"/>
      </rPr>
      <t xml:space="preserve">ód </t>
    </r>
    <r>
      <rPr>
        <b/>
        <sz val="11"/>
        <color theme="1"/>
        <rFont val="Calibri"/>
        <family val="2"/>
        <charset val="238"/>
        <scheme val="minor"/>
      </rPr>
      <t>Ú</t>
    </r>
    <r>
      <rPr>
        <b/>
        <sz val="11"/>
        <color theme="1" tint="0.499984740745262"/>
        <rFont val="Calibri"/>
        <family val="2"/>
        <charset val="238"/>
        <scheme val="minor"/>
      </rPr>
      <t>častníka:</t>
    </r>
  </si>
  <si>
    <t>T-Mobile Czech Republic a.s.</t>
  </si>
  <si>
    <t>Operátor</t>
  </si>
  <si>
    <t>Detail</t>
  </si>
  <si>
    <t>T</t>
  </si>
  <si>
    <t>O</t>
  </si>
  <si>
    <t>O2 Czech Republic a.s.</t>
  </si>
  <si>
    <t>V</t>
  </si>
  <si>
    <t>First_letter</t>
  </si>
  <si>
    <t>Validace OKU</t>
  </si>
  <si>
    <t>E-mail</t>
  </si>
  <si>
    <t>mop@o2.cz</t>
  </si>
  <si>
    <t>Validace OKU per Operátor</t>
  </si>
  <si>
    <t>Jiný operátor</t>
  </si>
  <si>
    <t>Písmeno filtru</t>
  </si>
  <si>
    <t xml:space="preserve"> </t>
  </si>
  <si>
    <t>Opouštěný operátor:</t>
  </si>
  <si>
    <t>Autorizace:</t>
  </si>
  <si>
    <t>autorizace</t>
  </si>
  <si>
    <t>Autorizace akceptována</t>
  </si>
  <si>
    <t>Autorizace zamítnuta</t>
  </si>
  <si>
    <t>Služba není v balíčku</t>
  </si>
  <si>
    <t>Evidujeme jinou objednávku na MOP</t>
  </si>
  <si>
    <t>Neplatný ověřovací kód účastníka</t>
  </si>
  <si>
    <t>Chybí ověřovací kód účastníka</t>
  </si>
  <si>
    <t>Chybí jednoznačná identifikace PP</t>
  </si>
  <si>
    <t>Detail Autorizace</t>
  </si>
  <si>
    <t>Výsledek Autorizace</t>
  </si>
  <si>
    <t>Instrukce od PP</t>
  </si>
  <si>
    <t>PP stornuje objednávku</t>
  </si>
  <si>
    <t>Neplatné datum přenosu</t>
  </si>
  <si>
    <r>
      <rPr>
        <b/>
        <sz val="11"/>
        <color theme="3"/>
        <rFont val="Calibri"/>
        <family val="2"/>
        <charset val="238"/>
        <scheme val="minor"/>
      </rPr>
      <t>Základní informace o přenesení</t>
    </r>
    <r>
      <rPr>
        <sz val="11"/>
        <color theme="3"/>
        <rFont val="Calibri"/>
        <family val="2"/>
        <charset val="238"/>
        <scheme val="minor"/>
      </rPr>
      <t xml:space="preserve"> (vyplňuje</t>
    </r>
    <r>
      <rPr>
        <b/>
        <sz val="11"/>
        <color theme="3"/>
        <rFont val="Calibri"/>
        <family val="2"/>
        <charset val="238"/>
        <scheme val="minor"/>
      </rPr>
      <t xml:space="preserve"> Př</t>
    </r>
    <r>
      <rPr>
        <sz val="11"/>
        <color theme="3"/>
        <rFont val="Calibri"/>
        <family val="2"/>
        <charset val="238"/>
        <scheme val="minor"/>
      </rPr>
      <t>ejímající</t>
    </r>
    <r>
      <rPr>
        <b/>
        <sz val="11"/>
        <color theme="3"/>
        <rFont val="Calibri"/>
        <family val="2"/>
        <charset val="238"/>
        <scheme val="minor"/>
      </rPr>
      <t xml:space="preserve"> P</t>
    </r>
    <r>
      <rPr>
        <sz val="11"/>
        <color theme="3"/>
        <rFont val="Calibri"/>
        <family val="2"/>
        <charset val="238"/>
        <scheme val="minor"/>
      </rPr>
      <t>oskytovatel)</t>
    </r>
  </si>
  <si>
    <r>
      <rPr>
        <b/>
        <sz val="11"/>
        <color theme="3"/>
        <rFont val="Calibri"/>
        <family val="2"/>
        <charset val="238"/>
        <scheme val="minor"/>
      </rPr>
      <t>Způsob vypořádání služeb v balíčku</t>
    </r>
    <r>
      <rPr>
        <sz val="11"/>
        <color theme="3"/>
        <rFont val="Calibri"/>
        <family val="2"/>
        <charset val="238"/>
        <scheme val="minor"/>
      </rPr>
      <t xml:space="preserve"> (vyplňuje </t>
    </r>
    <r>
      <rPr>
        <b/>
        <sz val="11"/>
        <color theme="3"/>
        <rFont val="Calibri"/>
        <family val="2"/>
        <charset val="238"/>
        <scheme val="minor"/>
      </rPr>
      <t>P</t>
    </r>
    <r>
      <rPr>
        <sz val="11"/>
        <color theme="3"/>
        <rFont val="Calibri"/>
        <family val="2"/>
        <charset val="238"/>
        <scheme val="minor"/>
      </rPr>
      <t xml:space="preserve">řejímající </t>
    </r>
    <r>
      <rPr>
        <b/>
        <sz val="11"/>
        <color theme="3"/>
        <rFont val="Calibri"/>
        <family val="2"/>
        <charset val="238"/>
        <scheme val="minor"/>
      </rPr>
      <t>P</t>
    </r>
    <r>
      <rPr>
        <sz val="11"/>
        <color theme="3"/>
        <rFont val="Calibri"/>
        <family val="2"/>
        <charset val="238"/>
        <scheme val="minor"/>
      </rPr>
      <t>oskytovatel)</t>
    </r>
  </si>
  <si>
    <t>Autorizace follow up</t>
  </si>
  <si>
    <t>Změna termínu přenosu</t>
  </si>
  <si>
    <t>Zrušen plánovaný termín přenosu</t>
  </si>
  <si>
    <r>
      <rPr>
        <b/>
        <sz val="11"/>
        <color theme="3"/>
        <rFont val="Calibri"/>
        <family val="2"/>
        <charset val="238"/>
        <scheme val="minor"/>
      </rPr>
      <t>Změna termínu přenosu po úspěšné autorizaci</t>
    </r>
    <r>
      <rPr>
        <sz val="11"/>
        <color theme="3"/>
        <rFont val="Calibri"/>
        <family val="2"/>
        <charset val="238"/>
        <scheme val="minor"/>
      </rPr>
      <t xml:space="preserve"> (vyplňuje </t>
    </r>
    <r>
      <rPr>
        <b/>
        <sz val="11"/>
        <color theme="3"/>
        <rFont val="Calibri"/>
        <family val="2"/>
        <charset val="238"/>
        <scheme val="minor"/>
      </rPr>
      <t>P</t>
    </r>
    <r>
      <rPr>
        <sz val="11"/>
        <color theme="3"/>
        <rFont val="Calibri"/>
        <family val="2"/>
        <charset val="238"/>
        <scheme val="minor"/>
      </rPr>
      <t xml:space="preserve">řejímající </t>
    </r>
    <r>
      <rPr>
        <b/>
        <sz val="11"/>
        <color theme="3"/>
        <rFont val="Calibri"/>
        <family val="2"/>
        <charset val="238"/>
        <scheme val="minor"/>
      </rPr>
      <t>P</t>
    </r>
    <r>
      <rPr>
        <sz val="11"/>
        <color theme="3"/>
        <rFont val="Calibri"/>
        <family val="2"/>
        <charset val="238"/>
        <scheme val="minor"/>
      </rPr>
      <t>oskytovatel)</t>
    </r>
  </si>
  <si>
    <t>Přenos služby dokončen</t>
  </si>
  <si>
    <t>Přenos služby stornován</t>
  </si>
  <si>
    <t>Potvrzení zřízení služby</t>
  </si>
  <si>
    <r>
      <rPr>
        <b/>
        <sz val="11"/>
        <color theme="3"/>
        <rFont val="Calibri"/>
        <family val="2"/>
        <charset val="238"/>
        <scheme val="minor"/>
      </rPr>
      <t>Výsledek autorizace</t>
    </r>
    <r>
      <rPr>
        <sz val="11"/>
        <color theme="3"/>
        <rFont val="Calibri"/>
        <family val="2"/>
        <charset val="238"/>
        <scheme val="minor"/>
      </rPr>
      <t xml:space="preserve"> (vyplňuje</t>
    </r>
    <r>
      <rPr>
        <b/>
        <sz val="11"/>
        <color theme="3"/>
        <rFont val="Calibri"/>
        <family val="2"/>
        <charset val="238"/>
        <scheme val="minor"/>
      </rPr>
      <t xml:space="preserve"> O</t>
    </r>
    <r>
      <rPr>
        <sz val="11"/>
        <color theme="3"/>
        <rFont val="Calibri"/>
        <family val="2"/>
        <charset val="238"/>
        <scheme val="minor"/>
      </rPr>
      <t xml:space="preserve">pouštěný </t>
    </r>
    <r>
      <rPr>
        <b/>
        <sz val="11"/>
        <color theme="3"/>
        <rFont val="Calibri"/>
        <family val="2"/>
        <charset val="238"/>
        <scheme val="minor"/>
      </rPr>
      <t>P</t>
    </r>
    <r>
      <rPr>
        <sz val="11"/>
        <color theme="3"/>
        <rFont val="Calibri"/>
        <family val="2"/>
        <charset val="238"/>
        <scheme val="minor"/>
      </rPr>
      <t>oskytovatel)</t>
    </r>
  </si>
  <si>
    <r>
      <rPr>
        <b/>
        <sz val="11"/>
        <color theme="3"/>
        <rFont val="Calibri"/>
        <family val="2"/>
        <charset val="238"/>
        <scheme val="minor"/>
      </rPr>
      <t xml:space="preserve">Závěrečná zpráva k přenesení služby po úspěšné autorizaci </t>
    </r>
    <r>
      <rPr>
        <sz val="11"/>
        <color theme="3"/>
        <rFont val="Calibri"/>
        <family val="2"/>
        <charset val="238"/>
        <scheme val="minor"/>
      </rPr>
      <t xml:space="preserve">(vyplňuje </t>
    </r>
    <r>
      <rPr>
        <b/>
        <sz val="11"/>
        <color theme="3"/>
        <rFont val="Calibri"/>
        <family val="2"/>
        <charset val="238"/>
        <scheme val="minor"/>
      </rPr>
      <t>P</t>
    </r>
    <r>
      <rPr>
        <sz val="11"/>
        <color theme="3"/>
        <rFont val="Calibri"/>
        <family val="2"/>
        <charset val="238"/>
        <scheme val="minor"/>
      </rPr>
      <t xml:space="preserve">řejímající </t>
    </r>
    <r>
      <rPr>
        <b/>
        <sz val="11"/>
        <color theme="3"/>
        <rFont val="Calibri"/>
        <family val="2"/>
        <charset val="238"/>
        <scheme val="minor"/>
      </rPr>
      <t>P</t>
    </r>
    <r>
      <rPr>
        <sz val="11"/>
        <color theme="3"/>
        <rFont val="Calibri"/>
        <family val="2"/>
        <charset val="238"/>
        <scheme val="minor"/>
      </rPr>
      <t>oskytovatel)</t>
    </r>
  </si>
  <si>
    <t>PP potvrzuje bez změny data přenosu</t>
  </si>
  <si>
    <t>PP potvrzuje s novým datem přenosu</t>
  </si>
  <si>
    <t xml:space="preserve">Praha 4 - Michle, Za Brumlovkou 266/2, 
PSČ 14022,
IČO: 601 93 336, DIČ: CZ60193336,
zapsána v obchodním rejstříku vedeném u Městského soudu v Praze spis. zn. B 2322 </t>
  </si>
  <si>
    <t>&lt;--- Vyplňte Case ID, pokud se jedná o MMO službu.
Vyplňte Infra ID, pokud se jedná o velkoobchodního partnera.</t>
  </si>
  <si>
    <t>Není spotřebitel nebo mikropodnik</t>
  </si>
  <si>
    <t>MOP_RPA_01</t>
  </si>
  <si>
    <t>SP_ID</t>
  </si>
  <si>
    <t>Form_code_2</t>
  </si>
  <si>
    <t>1-1111111</t>
  </si>
  <si>
    <t>Case ID / Infra ID:</t>
  </si>
  <si>
    <t>Služba je jen v NEdělitelném balíčku</t>
  </si>
  <si>
    <t>Služba je v kombinaci balíčku dělitelný a nedělitelný</t>
  </si>
  <si>
    <t>Služby nápověda</t>
  </si>
  <si>
    <t>Vyplňte alespoň jednu službu k ukončení.</t>
  </si>
  <si>
    <t>Vyplňte alespoň jednu službu k ukončení.
Zákazník najde identifikátor služeb na Vyúčtování služeb</t>
  </si>
  <si>
    <t>Poznámka</t>
  </si>
  <si>
    <t>Note</t>
  </si>
  <si>
    <r>
      <rPr>
        <b/>
        <sz val="9"/>
        <color theme="9" tint="-0.249977111117893"/>
        <rFont val="Calibri"/>
        <family val="2"/>
        <charset val="238"/>
        <scheme val="minor"/>
      </rPr>
      <t>Tip</t>
    </r>
    <r>
      <rPr>
        <sz val="9"/>
        <color theme="1"/>
        <rFont val="Calibri"/>
        <family val="2"/>
        <charset val="238"/>
        <scheme val="minor"/>
      </rPr>
      <t xml:space="preserve">: </t>
    </r>
    <r>
      <rPr>
        <sz val="9"/>
        <color rgb="FF0070C0"/>
        <rFont val="Calibri"/>
        <family val="2"/>
        <charset val="238"/>
        <scheme val="minor"/>
      </rPr>
      <t>Tooltip (nápovědu) nad buňkou schováte klávesou Escape (Esc) nebo ho můžete kamkoliv přesunout myší.</t>
    </r>
  </si>
  <si>
    <t>Tomíčkova 2144/1, 148 00 Praha 4 
IČO 649 49 681, DIČ CZ64949681 
Zapsaný do OR u Městského soudu
v Praze, oddíl B, vložka 3787</t>
  </si>
  <si>
    <t xml:space="preserve">Vodafone Czech Republic a.s.
IČO: 25788001
Sídlo: náměstí Junkových 2808/2,
Stodůlky, 155 00 Praha </t>
  </si>
  <si>
    <t>Vodafone Czech Republic a.s.</t>
  </si>
  <si>
    <t>mop-z@vodafone.com</t>
  </si>
  <si>
    <t>Služba je jen v dělitelném balíčku</t>
  </si>
  <si>
    <t>Storno ze strany zákazníka</t>
  </si>
  <si>
    <t>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</si>
</sst>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24"/>
      <color theme="3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9"/>
      <color theme="9" tint="-0.249977111117893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0" fillId="2" borderId="1" xfId="0" applyFill="1" applyBorder="1"/>
    <xf numFmtId="0" fontId="0" fillId="2" borderId="0" xfId="0" applyFill="1" applyBorder="1"/>
    <xf numFmtId="14" fontId="0" fillId="0" borderId="0" xfId="0" applyNumberFormat="1"/>
    <xf numFmtId="0" fontId="2" fillId="4" borderId="0" xfId="0" applyFont="1" applyFill="1"/>
    <xf numFmtId="0" fontId="0" fillId="2" borderId="0" xfId="0" applyFill="1" applyAlignment="1">
      <alignment horizontal="center" wrapText="1"/>
    </xf>
    <xf numFmtId="0" fontId="2" fillId="2" borderId="0" xfId="0" applyFont="1" applyFill="1" applyBorder="1"/>
    <xf numFmtId="0" fontId="5" fillId="2" borderId="0" xfId="0" applyFont="1" applyFill="1"/>
    <xf numFmtId="0" fontId="1" fillId="0" borderId="0" xfId="0" applyFont="1" applyProtection="1">
      <protection hidden="1"/>
    </xf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NumberFormat="1"/>
    <xf numFmtId="0" fontId="4" fillId="0" borderId="0" xfId="1" applyNumberFormat="1"/>
    <xf numFmtId="0" fontId="0" fillId="2" borderId="0" xfId="0" applyNumberFormat="1" applyFill="1" applyProtection="1">
      <protection hidden="1"/>
    </xf>
    <xf numFmtId="0" fontId="4" fillId="2" borderId="0" xfId="1" applyFont="1" applyFill="1" applyProtection="1">
      <protection hidden="1"/>
    </xf>
    <xf numFmtId="0" fontId="1" fillId="2" borderId="0" xfId="0" applyFont="1" applyFill="1"/>
    <xf numFmtId="0" fontId="0" fillId="0" borderId="0" xfId="0" applyNumberFormat="1" applyFill="1" applyBorder="1"/>
    <xf numFmtId="0" fontId="0" fillId="2" borderId="0" xfId="0" applyFill="1" applyBorder="1" applyProtection="1"/>
    <xf numFmtId="0" fontId="1" fillId="0" borderId="0" xfId="0" applyFont="1"/>
    <xf numFmtId="0" fontId="0" fillId="2" borderId="0" xfId="0" applyFill="1" applyAlignment="1"/>
    <xf numFmtId="0" fontId="7" fillId="2" borderId="0" xfId="0" applyFont="1" applyFill="1"/>
    <xf numFmtId="0" fontId="1" fillId="2" borderId="0" xfId="0" applyFont="1" applyFill="1" applyAlignment="1" applyProtection="1">
      <alignment horizontal="left"/>
      <protection hidden="1"/>
    </xf>
    <xf numFmtId="49" fontId="0" fillId="0" borderId="0" xfId="0" applyNumberFormat="1" applyProtection="1">
      <protection locked="0"/>
    </xf>
    <xf numFmtId="0" fontId="1" fillId="2" borderId="0" xfId="0" applyFont="1" applyFill="1" applyAlignment="1" applyProtection="1">
      <protection hidden="1"/>
    </xf>
    <xf numFmtId="0" fontId="0" fillId="5" borderId="0" xfId="0" applyFill="1"/>
    <xf numFmtId="0" fontId="0" fillId="3" borderId="0" xfId="0" applyFill="1" applyBorder="1"/>
    <xf numFmtId="0" fontId="0" fillId="3" borderId="0" xfId="0" applyFill="1"/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9" fillId="3" borderId="0" xfId="0" applyFont="1" applyFill="1" applyBorder="1"/>
    <xf numFmtId="0" fontId="10" fillId="3" borderId="0" xfId="0" applyFont="1" applyFill="1" applyBorder="1"/>
    <xf numFmtId="0" fontId="9" fillId="3" borderId="0" xfId="0" applyFont="1" applyFill="1" applyBorder="1" applyAlignment="1">
      <alignment horizontal="center"/>
    </xf>
    <xf numFmtId="0" fontId="9" fillId="3" borderId="0" xfId="0" applyFont="1" applyFill="1"/>
    <xf numFmtId="0" fontId="3" fillId="3" borderId="0" xfId="0" applyFont="1" applyFill="1"/>
    <xf numFmtId="0" fontId="9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3" borderId="3" xfId="0" applyFill="1" applyBorder="1"/>
    <xf numFmtId="0" fontId="11" fillId="3" borderId="0" xfId="0" applyFont="1" applyFill="1" applyAlignment="1">
      <alignment horizontal="center"/>
    </xf>
    <xf numFmtId="0" fontId="2" fillId="2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0" fontId="13" fillId="2" borderId="2" xfId="0" applyFont="1" applyFill="1" applyBorder="1" applyAlignment="1" applyProtection="1">
      <alignment horizontal="center"/>
      <protection locked="0"/>
    </xf>
    <xf numFmtId="14" fontId="14" fillId="2" borderId="2" xfId="0" applyNumberFormat="1" applyFont="1" applyFill="1" applyBorder="1" applyAlignment="1" applyProtection="1">
      <alignment horizontal="center"/>
      <protection locked="0" hidden="1"/>
    </xf>
    <xf numFmtId="14" fontId="14" fillId="0" borderId="2" xfId="0" applyNumberFormat="1" applyFont="1" applyBorder="1" applyAlignment="1" applyProtection="1">
      <alignment horizontal="center"/>
      <protection locked="0"/>
    </xf>
    <xf numFmtId="14" fontId="14" fillId="2" borderId="2" xfId="0" applyNumberFormat="1" applyFont="1" applyFill="1" applyBorder="1" applyAlignment="1" applyProtection="1">
      <alignment horizontal="center"/>
      <protection locked="0"/>
    </xf>
    <xf numFmtId="0" fontId="17" fillId="3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0" fillId="0" borderId="0" xfId="0" applyNumberFormat="1" applyFill="1" applyBorder="1" applyAlignment="1">
      <alignment wrapText="1"/>
    </xf>
    <xf numFmtId="49" fontId="14" fillId="0" borderId="2" xfId="0" applyNumberFormat="1" applyFont="1" applyBorder="1" applyAlignment="1" applyProtection="1">
      <alignment horizontal="center"/>
      <protection locked="0"/>
    </xf>
    <xf numFmtId="49" fontId="14" fillId="2" borderId="2" xfId="0" applyNumberFormat="1" applyFont="1" applyFill="1" applyBorder="1" applyAlignment="1" applyProtection="1">
      <alignment horizontal="center"/>
      <protection locked="0"/>
    </xf>
    <xf numFmtId="0" fontId="14" fillId="3" borderId="2" xfId="0" applyFont="1" applyFill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center"/>
    </xf>
    <xf numFmtId="0" fontId="0" fillId="5" borderId="1" xfId="0" applyFill="1" applyBorder="1"/>
    <xf numFmtId="0" fontId="2" fillId="2" borderId="0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/>
    <xf numFmtId="0" fontId="14" fillId="2" borderId="2" xfId="0" applyNumberFormat="1" applyFont="1" applyFill="1" applyBorder="1" applyAlignment="1" applyProtection="1">
      <alignment horizontal="center"/>
      <protection locked="0"/>
    </xf>
    <xf numFmtId="0" fontId="14" fillId="2" borderId="0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horizontal="left" wrapText="1"/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0" fontId="1" fillId="2" borderId="1" xfId="0" applyFont="1" applyFill="1" applyBorder="1" applyAlignment="1" applyProtection="1">
      <alignment horizontal="left"/>
      <protection hidden="1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0" xfId="0" applyFill="1" applyBorder="1" applyAlignment="1" applyProtection="1">
      <alignment horizontal="center" wrapText="1"/>
      <protection locked="0"/>
    </xf>
    <xf numFmtId="0" fontId="0" fillId="2" borderId="7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4" fillId="2" borderId="2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 applyProtection="1">
      <alignment horizontal="center"/>
      <protection locked="0" hidden="1"/>
    </xf>
    <xf numFmtId="0" fontId="0" fillId="2" borderId="0" xfId="0" applyFill="1" applyBorder="1" applyAlignment="1" applyProtection="1">
      <alignment horizontal="center"/>
      <protection locked="0" hidden="1"/>
    </xf>
  </cellXfs>
  <cellStyles count="2">
    <cellStyle name="Hypertextový odkaz" xfId="1" builtinId="8"/>
    <cellStyle name="Normální" xfId="0" builtinId="0"/>
  </cellStyles>
  <dxfs count="35">
    <dxf>
      <fill>
        <patternFill>
          <bgColor rgb="FFFF9999"/>
        </patternFill>
      </fill>
    </dxf>
    <dxf>
      <font>
        <color theme="1"/>
      </font>
      <fill>
        <patternFill>
          <bgColor rgb="FFFF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 tint="-4.9989318521683403E-2"/>
        </patternFill>
      </fill>
      <border>
        <left/>
        <right/>
        <top/>
        <bottom/>
      </border>
    </dxf>
    <dxf>
      <font>
        <color theme="1"/>
      </font>
      <fill>
        <patternFill>
          <bgColor rgb="FFFF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rgb="FFFF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 tint="-4.9989318521683403E-2"/>
        </patternFill>
      </fill>
      <border>
        <left/>
        <right/>
        <top/>
        <bottom/>
      </border>
    </dxf>
    <dxf>
      <font>
        <color theme="1"/>
      </font>
      <fill>
        <patternFill>
          <bgColor rgb="FFFF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rgb="FFFF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 tint="-4.9989318521683403E-2"/>
        </patternFill>
      </fill>
      <border>
        <left/>
        <right/>
        <top/>
        <bottom/>
      </border>
    </dxf>
    <dxf>
      <font>
        <color theme="1"/>
      </font>
      <fill>
        <patternFill>
          <bgColor rgb="FFFF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rgb="FFFF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9999"/>
        </patternFill>
      </fill>
    </dxf>
    <dxf>
      <fill>
        <patternFill>
          <bgColor theme="0" tint="-0.14996795556505021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0" tint="-0.24994659260841701"/>
        </patternFill>
      </fill>
    </dxf>
    <dxf>
      <fill>
        <patternFill>
          <bgColor rgb="FFFF9999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F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firstButton="1" fmlaLink="helpsheet!$J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CheckBox" checked="Checked" fmlaLink="Note_bool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28</xdr:row>
          <xdr:rowOff>77925</xdr:rowOff>
        </xdr:from>
        <xdr:to>
          <xdr:col>4</xdr:col>
          <xdr:colOff>230442</xdr:colOff>
          <xdr:row>37</xdr:row>
          <xdr:rowOff>85725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0" y="5366205"/>
              <a:ext cx="3987102" cy="1653720"/>
              <a:chOff x="666750" y="3429001"/>
              <a:chExt cx="2996606" cy="1531798"/>
            </a:xfrm>
          </xdr:grpSpPr>
          <xdr:sp macro="" textlink="">
            <xdr:nvSpPr>
              <xdr:cNvPr id="1030" name="Option Button 6" descr="Zákazník chce ponechat všechny služby v balíčku včetně nedělitelných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666750" y="3429001"/>
                <a:ext cx="2619865" cy="5829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Zákazník chce ponechat všechny služby v dělitelném balíčku. Služby v nedělitelném balíčku budou ukončeny s přenesením internetu.</a:t>
                </a:r>
              </a:p>
            </xdr:txBody>
          </xdr:sp>
          <xdr:sp macro="" textlink="">
            <xdr:nvSpPr>
              <xdr:cNvPr id="1031" name="Option Button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666751" y="4000500"/>
                <a:ext cx="2996605" cy="388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Zákazník chce zrušit všechny služby v dělitelném i nedělitelném balíčku.</a:t>
                </a:r>
              </a:p>
            </xdr:txBody>
          </xdr:sp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666751" y="4571999"/>
                <a:ext cx="2428526" cy="388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Zákazník chce zrušit některé služby v dělitelném balíčku. Služby v nedělitelném balíčku budou ukončeny s přenesením internetu.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48</xdr:row>
          <xdr:rowOff>22860</xdr:rowOff>
        </xdr:from>
        <xdr:to>
          <xdr:col>1</xdr:col>
          <xdr:colOff>655320</xdr:colOff>
          <xdr:row>52</xdr:row>
          <xdr:rowOff>7620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Požaduji přidat poznámku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mop-z@vodafone.com" TargetMode="External"/><Relationship Id="rId2" Type="http://schemas.openxmlformats.org/officeDocument/2006/relationships/hyperlink" Target="mailto:mop@o2.cz" TargetMode="External"/><Relationship Id="rId1" Type="http://schemas.openxmlformats.org/officeDocument/2006/relationships/hyperlink" Target="mailto:mop@t-mobile.cz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3C60E-3791-471A-AE1B-ABB4742856B6}">
  <sheetPr codeName="Sheet1"/>
  <dimension ref="A1:L59"/>
  <sheetViews>
    <sheetView tabSelected="1" topLeftCell="A35" zoomScaleNormal="100" workbookViewId="0">
      <selection activeCell="K54" sqref="K54"/>
    </sheetView>
  </sheetViews>
  <sheetFormatPr defaultRowHeight="14.4" x14ac:dyDescent="0.3"/>
  <cols>
    <col min="1" max="1" width="7.88671875" customWidth="1"/>
    <col min="2" max="2" width="11.109375" customWidth="1"/>
    <col min="3" max="3" width="7.88671875" customWidth="1"/>
    <col min="4" max="4" width="27.88671875" customWidth="1"/>
    <col min="5" max="5" width="5.88671875" customWidth="1"/>
    <col min="6" max="6" width="15.33203125" customWidth="1"/>
    <col min="7" max="7" width="8" customWidth="1"/>
    <col min="8" max="8" width="47.6640625" customWidth="1"/>
    <col min="11" max="11" width="12.6640625" customWidth="1"/>
  </cols>
  <sheetData>
    <row r="1" spans="1:12" ht="30" x14ac:dyDescent="0.5">
      <c r="A1" s="48" t="s">
        <v>53</v>
      </c>
      <c r="B1" s="29"/>
      <c r="C1" s="37"/>
      <c r="D1" s="29"/>
      <c r="E1" s="41" t="s">
        <v>0</v>
      </c>
      <c r="F1" s="29"/>
      <c r="G1" s="29"/>
      <c r="H1" s="29"/>
    </row>
    <row r="2" spans="1:12" ht="15" customHeight="1" x14ac:dyDescent="0.5">
      <c r="A2" s="1"/>
      <c r="B2" s="1"/>
      <c r="C2" s="3"/>
      <c r="D2" s="1"/>
      <c r="E2" s="39"/>
      <c r="F2" s="1"/>
      <c r="G2" s="1"/>
      <c r="H2" s="1"/>
    </row>
    <row r="3" spans="1:12" x14ac:dyDescent="0.3">
      <c r="A3" s="2" t="s">
        <v>22</v>
      </c>
      <c r="B3" s="1"/>
      <c r="C3" s="20"/>
      <c r="D3" s="60" t="s">
        <v>19</v>
      </c>
      <c r="E3" s="60"/>
      <c r="F3" s="1"/>
      <c r="G3" s="1"/>
      <c r="H3" s="1"/>
    </row>
    <row r="4" spans="1:12" ht="8.25" hidden="1" customHeight="1" x14ac:dyDescent="0.3">
      <c r="A4" s="2"/>
      <c r="B4" s="1"/>
      <c r="C4" s="20"/>
      <c r="D4" s="56"/>
      <c r="E4" s="16"/>
      <c r="F4" s="1"/>
      <c r="G4" s="1"/>
      <c r="H4" s="1"/>
    </row>
    <row r="5" spans="1:12" x14ac:dyDescent="0.3">
      <c r="A5" s="2" t="str">
        <f>IF(AND(operator=Other_operator,Other_OP_Detail=""),"Uveďte název OP:",IF(AND(operator=Other_operator,Other_OP_Detail&lt;&gt;""),"Název operátora: ",""))</f>
        <v>Uveďte název OP:</v>
      </c>
      <c r="B5" s="1"/>
      <c r="C5" s="58"/>
      <c r="D5" s="59"/>
      <c r="E5" s="59"/>
      <c r="F5" s="1"/>
      <c r="G5" s="1"/>
      <c r="H5" s="1"/>
    </row>
    <row r="6" spans="1:12" ht="15" customHeight="1" x14ac:dyDescent="0.3">
      <c r="A6" s="1"/>
      <c r="B6" s="1"/>
      <c r="C6" s="1"/>
      <c r="D6" s="61" t="str">
        <f>IFERROR(VLOOKUP(D3,helpsheet!C1:D4,2,FALSE),"")</f>
        <v/>
      </c>
      <c r="E6" s="61"/>
      <c r="F6" s="1"/>
      <c r="G6" s="1"/>
      <c r="H6" s="1"/>
    </row>
    <row r="7" spans="1:12" x14ac:dyDescent="0.3">
      <c r="A7" s="1"/>
      <c r="B7" s="1"/>
      <c r="C7" s="1"/>
      <c r="D7" s="61"/>
      <c r="E7" s="61"/>
      <c r="F7" s="1"/>
      <c r="G7" s="1"/>
      <c r="H7" s="1"/>
    </row>
    <row r="8" spans="1:12" x14ac:dyDescent="0.3">
      <c r="A8" s="1"/>
      <c r="B8" s="1"/>
      <c r="C8" s="1"/>
      <c r="D8" s="61"/>
      <c r="E8" s="61"/>
      <c r="F8" s="1"/>
      <c r="G8" s="1"/>
      <c r="H8" s="1"/>
    </row>
    <row r="9" spans="1:12" x14ac:dyDescent="0.3">
      <c r="A9" s="1"/>
      <c r="B9" s="1"/>
      <c r="C9" s="1"/>
      <c r="D9" s="61"/>
      <c r="E9" s="61"/>
      <c r="F9" s="1"/>
      <c r="G9" s="1"/>
      <c r="H9" s="1"/>
    </row>
    <row r="10" spans="1:12" x14ac:dyDescent="0.3">
      <c r="A10" s="1"/>
      <c r="B10" s="1"/>
      <c r="C10" s="1"/>
      <c r="D10" s="61"/>
      <c r="E10" s="61"/>
      <c r="F10" s="1"/>
      <c r="G10" s="1"/>
      <c r="H10" s="1"/>
    </row>
    <row r="11" spans="1:12" x14ac:dyDescent="0.3">
      <c r="A11" s="2" t="str">
        <f>IF(operator="Jiný operátor","","kontakt:")</f>
        <v/>
      </c>
      <c r="B11" s="17" t="str">
        <f>IF(operator="Jiný operátor","",IFERROR(VLOOKUP(D3,helpsheet!C:F,4,FALSE),"vyberte operátora"))</f>
        <v/>
      </c>
      <c r="C11" s="1"/>
      <c r="D11" s="1"/>
      <c r="E11" s="1"/>
      <c r="F11" s="1"/>
      <c r="G11" s="1"/>
      <c r="H11" s="1"/>
      <c r="L11" s="13"/>
    </row>
    <row r="12" spans="1:12" ht="15" thickBot="1" x14ac:dyDescent="0.35">
      <c r="A12" s="57" t="s">
        <v>65</v>
      </c>
      <c r="B12" s="4"/>
      <c r="C12" s="4"/>
      <c r="D12" s="4"/>
      <c r="E12" s="4"/>
      <c r="F12" s="4"/>
      <c r="G12" s="4"/>
      <c r="H12" s="4"/>
    </row>
    <row r="13" spans="1:12" x14ac:dyDescent="0.3">
      <c r="A13" s="33"/>
      <c r="B13" s="28"/>
      <c r="C13" s="28"/>
      <c r="D13" s="34"/>
      <c r="E13" s="35" t="s">
        <v>37</v>
      </c>
      <c r="F13" s="28"/>
      <c r="G13" s="28"/>
      <c r="H13" s="28"/>
    </row>
    <row r="14" spans="1:12" x14ac:dyDescent="0.3">
      <c r="A14" s="30"/>
      <c r="B14" s="5"/>
      <c r="C14" s="5"/>
      <c r="D14" s="32"/>
      <c r="E14" s="31"/>
      <c r="F14" s="5"/>
      <c r="G14" s="5"/>
      <c r="H14" s="5"/>
    </row>
    <row r="15" spans="1:12" x14ac:dyDescent="0.3">
      <c r="A15" s="5"/>
      <c r="B15" s="5"/>
      <c r="C15" s="5"/>
      <c r="D15" s="5"/>
      <c r="E15" s="5"/>
      <c r="F15" s="5"/>
      <c r="G15" s="5"/>
      <c r="H15" s="5"/>
    </row>
    <row r="16" spans="1:12" x14ac:dyDescent="0.3">
      <c r="A16" s="10" t="s">
        <v>6</v>
      </c>
      <c r="B16" s="1"/>
      <c r="C16" s="1"/>
      <c r="D16" s="51" t="s">
        <v>72</v>
      </c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8" t="str">
        <f>IF(D3="","Nejdříve vyberte svého opouštěného operátora","")</f>
        <v/>
      </c>
      <c r="F17" s="1"/>
      <c r="G17" s="1"/>
      <c r="H17" s="1"/>
    </row>
    <row r="18" spans="1:8" x14ac:dyDescent="0.3">
      <c r="A18" s="9" t="s">
        <v>2</v>
      </c>
      <c r="B18" s="5"/>
      <c r="C18" s="5"/>
      <c r="D18" s="46">
        <v>44757</v>
      </c>
      <c r="E18" s="1"/>
      <c r="F18" s="1"/>
      <c r="G18" s="1"/>
      <c r="H18" s="1"/>
    </row>
    <row r="19" spans="1:8" ht="24" customHeight="1" thickBot="1" x14ac:dyDescent="0.35">
      <c r="A19" s="4"/>
      <c r="B19" s="4"/>
      <c r="C19" s="4"/>
      <c r="D19" s="4"/>
      <c r="E19" s="4"/>
      <c r="F19" s="4"/>
      <c r="G19" s="4"/>
      <c r="H19" s="4"/>
    </row>
    <row r="20" spans="1:8" x14ac:dyDescent="0.3">
      <c r="A20" s="36"/>
      <c r="B20" s="29"/>
      <c r="C20" s="29"/>
      <c r="D20" s="29"/>
      <c r="E20" s="38" t="s">
        <v>46</v>
      </c>
      <c r="F20" s="29"/>
      <c r="G20" s="29"/>
      <c r="H20" s="29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2" t="s">
        <v>23</v>
      </c>
      <c r="B22" s="1"/>
      <c r="C22" s="1"/>
      <c r="D22" s="44" t="s">
        <v>25</v>
      </c>
      <c r="E22" s="1"/>
      <c r="F22" s="24" t="str">
        <f>IF(Autorizace_2="","Vyberte detail ---&gt;",IF(Autorizace_2&lt;&gt;"","Detail autorizace:",""))</f>
        <v>Detail autorizace:</v>
      </c>
      <c r="G22" s="1"/>
      <c r="H22" s="53" t="s">
        <v>58</v>
      </c>
    </row>
    <row r="23" spans="1:8" x14ac:dyDescent="0.3">
      <c r="A23" s="1"/>
      <c r="B23" s="1"/>
      <c r="C23" s="1"/>
      <c r="D23" s="1"/>
      <c r="E23" s="1"/>
      <c r="F23" s="1"/>
      <c r="G23" s="1"/>
      <c r="H23" s="1"/>
    </row>
    <row r="24" spans="1:8" x14ac:dyDescent="0.3">
      <c r="A24" s="2" t="s">
        <v>57</v>
      </c>
      <c r="B24" s="5"/>
      <c r="C24" s="5"/>
      <c r="D24" s="52"/>
      <c r="E24" s="5"/>
      <c r="F24" s="62" t="s">
        <v>51</v>
      </c>
      <c r="G24" s="63"/>
      <c r="H24" s="63"/>
    </row>
    <row r="25" spans="1:8" ht="15" thickBot="1" x14ac:dyDescent="0.35">
      <c r="A25" s="4"/>
      <c r="B25" s="1"/>
      <c r="C25" s="1"/>
      <c r="D25" s="1"/>
      <c r="E25" s="4"/>
      <c r="F25" s="64"/>
      <c r="G25" s="64"/>
      <c r="H25" s="64"/>
    </row>
    <row r="26" spans="1:8" x14ac:dyDescent="0.3">
      <c r="A26" s="33"/>
      <c r="B26" s="40"/>
      <c r="C26" s="40"/>
      <c r="D26" s="40"/>
      <c r="E26" s="35" t="s">
        <v>38</v>
      </c>
      <c r="F26" s="40"/>
      <c r="G26" s="40"/>
      <c r="H26" s="40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43" t="str">
        <f>IF(OR(Autorizace_2=PCK,Autorizace_2=PCK_2,Autorizace_2=PCK_3),"Vyjádření PP:","")</f>
        <v>Vyjádření PP:</v>
      </c>
      <c r="B28" s="23"/>
      <c r="C28" s="75" t="s">
        <v>35</v>
      </c>
      <c r="D28" s="76"/>
      <c r="E28" s="1"/>
      <c r="F28" s="26" t="str">
        <f>IF(AND(PP_selection=PP_new_date,Datum_prenosu&lt;&gt;"",OR(Autorizace_2=PCK,Autorizace_2=PCK_2,Autorizace_2=PCK_3)),"Datum přenosu:",IF(AND(PP_selection=PP_new_date,Datum_prenosu="",OR(Autorizace_2=PCK,Autorizace_2=PCK_2,Autorizace_2=PCK_3)),"Zadejte datum ---&gt;",""))</f>
        <v/>
      </c>
      <c r="G28" s="22"/>
      <c r="H28" s="47"/>
    </row>
    <row r="29" spans="1:8" x14ac:dyDescent="0.3">
      <c r="A29" s="1"/>
      <c r="B29" s="1"/>
      <c r="C29" s="1"/>
      <c r="D29" s="1"/>
      <c r="E29" s="74" t="str">
        <f>IF(AND(OR(Combo_answer=3,Combo_answer=2),OR(Autorizace_2=PCK,Autorizace_2=PCK_2),PP_selection&lt;&gt;PP_cancel),"Vyplňte, prosím, alespoň jednu službu k ukončení na záložce ""Služby v balíčku k ukončení"".",IF(AND(Combo_answer&lt;&gt;3,Combo_answer&lt;&gt;2,OR(Autorizace_2=PCK,Autorizace_2=PCK_2),PP_selection&lt;&gt;PP_cancel),"","Tlačítka pro upřesnění nakládání se službami v balíčku pro tuto volbu ignorujte"))</f>
        <v>Tlačítka pro upřesnění nakládání se službami v balíčku pro tuto volbu ignorujte</v>
      </c>
      <c r="F29" s="74"/>
      <c r="G29" s="74"/>
      <c r="H29" s="74"/>
    </row>
    <row r="30" spans="1:8" x14ac:dyDescent="0.3">
      <c r="A30" s="1"/>
      <c r="B30" s="1"/>
      <c r="C30" s="1"/>
      <c r="D30" s="1"/>
      <c r="E30" s="74"/>
      <c r="F30" s="74"/>
      <c r="G30" s="74"/>
      <c r="H30" s="74"/>
    </row>
    <row r="31" spans="1:8" x14ac:dyDescent="0.3">
      <c r="A31" s="1"/>
      <c r="B31" s="1"/>
      <c r="C31" s="1"/>
      <c r="D31" s="1"/>
      <c r="E31" s="74"/>
      <c r="F31" s="74"/>
      <c r="G31" s="74"/>
      <c r="H31" s="74"/>
    </row>
    <row r="32" spans="1:8" x14ac:dyDescent="0.3">
      <c r="A32" s="1"/>
      <c r="B32" s="1"/>
      <c r="C32" s="1"/>
      <c r="D32" s="1"/>
      <c r="E32" s="74"/>
      <c r="F32" s="74"/>
      <c r="G32" s="74"/>
      <c r="H32" s="74"/>
    </row>
    <row r="33" spans="1:8" x14ac:dyDescent="0.3">
      <c r="A33" s="1"/>
      <c r="B33" s="1"/>
      <c r="C33" s="1"/>
      <c r="D33" s="1"/>
      <c r="E33" s="74"/>
      <c r="F33" s="74"/>
      <c r="G33" s="74"/>
      <c r="H33" s="74"/>
    </row>
    <row r="34" spans="1:8" x14ac:dyDescent="0.3">
      <c r="A34" s="1"/>
      <c r="B34" s="1"/>
      <c r="C34" s="1"/>
      <c r="D34" s="1"/>
      <c r="E34" s="74"/>
      <c r="F34" s="74"/>
      <c r="G34" s="74"/>
      <c r="H34" s="74"/>
    </row>
    <row r="35" spans="1:8" x14ac:dyDescent="0.3">
      <c r="A35" s="1"/>
      <c r="B35" s="1"/>
      <c r="C35" s="1"/>
      <c r="D35" s="1"/>
      <c r="E35" s="74"/>
      <c r="F35" s="74"/>
      <c r="G35" s="74"/>
      <c r="H35" s="74"/>
    </row>
    <row r="36" spans="1:8" x14ac:dyDescent="0.3">
      <c r="A36" s="1"/>
      <c r="B36" s="1"/>
      <c r="C36" s="1"/>
      <c r="D36" s="1"/>
      <c r="E36" s="74"/>
      <c r="F36" s="74"/>
      <c r="G36" s="74"/>
      <c r="H36" s="74"/>
    </row>
    <row r="37" spans="1:8" x14ac:dyDescent="0.3">
      <c r="A37" s="1"/>
      <c r="B37" s="1"/>
      <c r="C37" s="1"/>
      <c r="D37" s="1"/>
      <c r="E37" s="8"/>
      <c r="F37" s="8"/>
      <c r="G37" s="8"/>
      <c r="H37" s="8"/>
    </row>
    <row r="38" spans="1:8" ht="25.5" customHeight="1" thickBot="1" x14ac:dyDescent="0.35">
      <c r="A38" s="4"/>
      <c r="B38" s="4"/>
      <c r="C38" s="4"/>
      <c r="D38" s="4"/>
      <c r="E38" s="4"/>
      <c r="F38" s="4"/>
      <c r="G38" s="4"/>
      <c r="H38" s="4"/>
    </row>
    <row r="39" spans="1:8" x14ac:dyDescent="0.3">
      <c r="A39" s="33"/>
      <c r="B39" s="29"/>
      <c r="C39" s="29"/>
      <c r="D39" s="29"/>
      <c r="E39" s="38" t="s">
        <v>42</v>
      </c>
      <c r="F39" s="29"/>
      <c r="G39" s="29"/>
      <c r="H39" s="29"/>
    </row>
    <row r="40" spans="1:8" x14ac:dyDescent="0.3">
      <c r="A40" s="1"/>
      <c r="B40" s="1"/>
      <c r="C40" s="1"/>
      <c r="D40" s="1"/>
      <c r="E40" s="1"/>
      <c r="F40" s="1"/>
      <c r="G40" s="1"/>
      <c r="H40" s="1"/>
    </row>
    <row r="41" spans="1:8" x14ac:dyDescent="0.3">
      <c r="A41" s="42" t="str">
        <f>IF(Autorizace_1=helpsheet!K2,"Vyjádření PP:","")</f>
        <v>Vyjádření PP:</v>
      </c>
      <c r="B41" s="1"/>
      <c r="C41" s="77" t="s">
        <v>41</v>
      </c>
      <c r="D41" s="78"/>
      <c r="E41" s="1"/>
      <c r="F41" s="26" t="str">
        <f>IF(AND(Autorizace_1=helpsheet!K2,Port_date_change_1=helpsheet!P2,Port_date_change_2&lt;&gt;""),"Nové datum přenosu:",IF(AND(Autorizace_1=helpsheet!K2,Port_date_change_1=helpsheet!P2,Port_date_change_2=""),"Zadejte datum ---&gt;",""))</f>
        <v/>
      </c>
      <c r="G41" s="22"/>
      <c r="H41" s="45"/>
    </row>
    <row r="42" spans="1:8" ht="15" thickBot="1" x14ac:dyDescent="0.35">
      <c r="A42" s="4"/>
      <c r="B42" s="4"/>
      <c r="C42" s="4"/>
      <c r="D42" s="4"/>
      <c r="E42" s="4"/>
      <c r="F42" s="4"/>
      <c r="G42" s="4"/>
      <c r="H42" s="4"/>
    </row>
    <row r="43" spans="1:8" x14ac:dyDescent="0.3">
      <c r="A43" s="33"/>
      <c r="B43" s="29"/>
      <c r="C43" s="29"/>
      <c r="D43" s="29"/>
      <c r="E43" s="38" t="s">
        <v>47</v>
      </c>
      <c r="F43" s="29"/>
      <c r="G43" s="29"/>
      <c r="H43" s="29"/>
    </row>
    <row r="44" spans="1:8" x14ac:dyDescent="0.3">
      <c r="A44" s="1"/>
      <c r="B44" s="1"/>
      <c r="C44" s="1"/>
      <c r="D44" s="1"/>
      <c r="E44" s="1"/>
      <c r="F44" s="1"/>
      <c r="G44" s="1"/>
      <c r="H44" s="1"/>
    </row>
    <row r="45" spans="1:8" x14ac:dyDescent="0.3">
      <c r="A45" s="42" t="str">
        <f>IF(Autorizace_1=helpsheet!K2,"Vyjádření PP:","")</f>
        <v>Vyjádření PP:</v>
      </c>
      <c r="B45" s="1"/>
      <c r="C45" s="77" t="s">
        <v>44</v>
      </c>
      <c r="D45" s="78"/>
      <c r="E45" s="1"/>
      <c r="F45" s="26" t="str">
        <f>IF(AND(Autorizace_1=helpsheet!K2,Potvrzeni_preneseni_1=helpsheet!Q2,Potvrzeni_preneseni_2&lt;&gt;""),"Datum zřízení služby:",IF(AND(Autorizace_1=helpsheet!K2,Potvrzeni_preneseni_1=helpsheet!Q2,Potvrzeni_preneseni_2=""),"Zadejte datum zřízení ---&gt;",""))</f>
        <v/>
      </c>
      <c r="G45" s="22"/>
      <c r="H45" s="45"/>
    </row>
    <row r="46" spans="1:8" x14ac:dyDescent="0.3">
      <c r="A46" s="27"/>
      <c r="B46" s="27"/>
      <c r="C46" s="27"/>
      <c r="D46" s="27"/>
      <c r="E46" s="27"/>
      <c r="F46" s="27"/>
      <c r="G46" s="27"/>
      <c r="H46" s="27"/>
    </row>
    <row r="47" spans="1:8" ht="15" thickBot="1" x14ac:dyDescent="0.35">
      <c r="A47" s="55"/>
      <c r="B47" s="55"/>
      <c r="C47" s="55"/>
      <c r="D47" s="55"/>
      <c r="E47" s="55"/>
      <c r="F47" s="55"/>
      <c r="G47" s="55"/>
      <c r="H47" s="55"/>
    </row>
    <row r="48" spans="1:8" x14ac:dyDescent="0.3">
      <c r="A48" s="33"/>
      <c r="B48" s="29"/>
      <c r="C48" s="29"/>
      <c r="D48" s="29"/>
      <c r="E48" s="54" t="s">
        <v>63</v>
      </c>
      <c r="F48" s="29"/>
      <c r="G48" s="29"/>
      <c r="H48" s="29"/>
    </row>
    <row r="49" spans="1:8" x14ac:dyDescent="0.3">
      <c r="A49" s="1"/>
      <c r="B49" s="1"/>
      <c r="C49" s="65"/>
      <c r="D49" s="66"/>
      <c r="E49" s="66"/>
      <c r="F49" s="66"/>
      <c r="G49" s="66"/>
      <c r="H49" s="67"/>
    </row>
    <row r="50" spans="1:8" x14ac:dyDescent="0.3">
      <c r="A50" s="1"/>
      <c r="B50" s="1"/>
      <c r="C50" s="68"/>
      <c r="D50" s="69"/>
      <c r="E50" s="69"/>
      <c r="F50" s="69"/>
      <c r="G50" s="69"/>
      <c r="H50" s="70"/>
    </row>
    <row r="51" spans="1:8" x14ac:dyDescent="0.3">
      <c r="A51" s="1"/>
      <c r="B51" s="1"/>
      <c r="C51" s="68"/>
      <c r="D51" s="69"/>
      <c r="E51" s="69"/>
      <c r="F51" s="69"/>
      <c r="G51" s="69"/>
      <c r="H51" s="70"/>
    </row>
    <row r="52" spans="1:8" x14ac:dyDescent="0.3">
      <c r="A52" s="1"/>
      <c r="B52" s="1"/>
      <c r="C52" s="68"/>
      <c r="D52" s="69"/>
      <c r="E52" s="69"/>
      <c r="F52" s="69"/>
      <c r="G52" s="69"/>
      <c r="H52" s="70"/>
    </row>
    <row r="53" spans="1:8" x14ac:dyDescent="0.3">
      <c r="A53" s="1"/>
      <c r="B53" s="1"/>
      <c r="C53" s="68"/>
      <c r="D53" s="69"/>
      <c r="E53" s="69"/>
      <c r="F53" s="69"/>
      <c r="G53" s="69"/>
      <c r="H53" s="70"/>
    </row>
    <row r="54" spans="1:8" x14ac:dyDescent="0.3">
      <c r="A54" s="1"/>
      <c r="B54" s="1"/>
      <c r="C54" s="68"/>
      <c r="D54" s="69"/>
      <c r="E54" s="69"/>
      <c r="F54" s="69"/>
      <c r="G54" s="69"/>
      <c r="H54" s="70"/>
    </row>
    <row r="55" spans="1:8" x14ac:dyDescent="0.3">
      <c r="A55" s="1"/>
      <c r="B55" s="1"/>
      <c r="C55" s="68"/>
      <c r="D55" s="69"/>
      <c r="E55" s="69"/>
      <c r="F55" s="69"/>
      <c r="G55" s="69"/>
      <c r="H55" s="70"/>
    </row>
    <row r="56" spans="1:8" x14ac:dyDescent="0.3">
      <c r="A56" s="1"/>
      <c r="B56" s="1"/>
      <c r="C56" s="68"/>
      <c r="D56" s="69"/>
      <c r="E56" s="69"/>
      <c r="F56" s="69"/>
      <c r="G56" s="69"/>
      <c r="H56" s="70"/>
    </row>
    <row r="57" spans="1:8" x14ac:dyDescent="0.3">
      <c r="A57" s="1"/>
      <c r="B57" s="1"/>
      <c r="C57" s="71"/>
      <c r="D57" s="72"/>
      <c r="E57" s="72"/>
      <c r="F57" s="72"/>
      <c r="G57" s="72"/>
      <c r="H57" s="73"/>
    </row>
    <row r="58" spans="1:8" x14ac:dyDescent="0.3">
      <c r="A58" s="1"/>
      <c r="B58" s="1"/>
      <c r="C58" s="1"/>
      <c r="D58" s="1"/>
      <c r="E58" s="1"/>
      <c r="F58" s="1"/>
      <c r="G58" s="1"/>
      <c r="H58" s="1"/>
    </row>
    <row r="59" spans="1:8" x14ac:dyDescent="0.3">
      <c r="A59" s="1"/>
      <c r="B59" s="1"/>
      <c r="C59" s="1"/>
      <c r="D59" s="1"/>
      <c r="E59" s="1"/>
      <c r="F59" s="1"/>
      <c r="G59" s="1"/>
      <c r="H59" s="1"/>
    </row>
  </sheetData>
  <sheetProtection sheet="1" objects="1" scenarios="1"/>
  <mergeCells count="9">
    <mergeCell ref="C5:E5"/>
    <mergeCell ref="D3:E3"/>
    <mergeCell ref="D6:E10"/>
    <mergeCell ref="F24:H25"/>
    <mergeCell ref="C49:H57"/>
    <mergeCell ref="E29:H36"/>
    <mergeCell ref="C28:D28"/>
    <mergeCell ref="C41:D41"/>
    <mergeCell ref="C45:D45"/>
  </mergeCells>
  <conditionalFormatting sqref="D16">
    <cfRule type="expression" dxfId="34" priority="36">
      <formula>$D$3=""</formula>
    </cfRule>
    <cfRule type="expression" dxfId="33" priority="40">
      <formula>$D$16=""</formula>
    </cfRule>
  </conditionalFormatting>
  <conditionalFormatting sqref="D18">
    <cfRule type="expression" dxfId="32" priority="35">
      <formula>$D$3=""</formula>
    </cfRule>
    <cfRule type="expression" dxfId="31" priority="39">
      <formula>$D$18=""</formula>
    </cfRule>
  </conditionalFormatting>
  <conditionalFormatting sqref="D3:E3">
    <cfRule type="expression" dxfId="30" priority="37">
      <formula>$D$3=""</formula>
    </cfRule>
  </conditionalFormatting>
  <conditionalFormatting sqref="D24">
    <cfRule type="expression" dxfId="29" priority="34">
      <formula>Case_ID=""</formula>
    </cfRule>
  </conditionalFormatting>
  <conditionalFormatting sqref="D22">
    <cfRule type="expression" dxfId="28" priority="33">
      <formula>$D$22=""</formula>
    </cfRule>
  </conditionalFormatting>
  <conditionalFormatting sqref="H22">
    <cfRule type="expression" dxfId="27" priority="31">
      <formula>$H$22&lt;&gt;""</formula>
    </cfRule>
    <cfRule type="expression" dxfId="26" priority="32">
      <formula>AND($H$22="",$D$22&lt;&gt;"")</formula>
    </cfRule>
  </conditionalFormatting>
  <conditionalFormatting sqref="C28:D28">
    <cfRule type="expression" dxfId="25" priority="27" stopIfTrue="1">
      <formula>AND(Autorizace_2&lt;&gt;PCK_3,Autorizace_2&lt;&gt;PCK,Autorizace_2&lt;&gt;PCK_2)</formula>
    </cfRule>
    <cfRule type="expression" dxfId="24" priority="28" stopIfTrue="1">
      <formula>AND(OR(Autorizace_2=PCK_3,Autorizace_2=PCK,Autorizace_2=PCK_2),PP_selection&lt;&gt;"")</formula>
    </cfRule>
    <cfRule type="expression" dxfId="23" priority="29" stopIfTrue="1">
      <formula>AND(OR(Autorizace_2=PCK_3,Autorizace_2=PCK,Autorizace_2=PCK_2),PP_selection="")</formula>
    </cfRule>
  </conditionalFormatting>
  <conditionalFormatting sqref="H28">
    <cfRule type="expression" dxfId="22" priority="24">
      <formula>OR(AND(Autorizace_2&lt;&gt;PCK,Autorizace_2&lt;&gt;PCK_2,Autorizace_2&lt;&gt;PCK_3),PP_selection="",PP_selection&lt;&gt;PP_new_date)</formula>
    </cfRule>
  </conditionalFormatting>
  <conditionalFormatting sqref="C49:H57">
    <cfRule type="expression" dxfId="21" priority="8">
      <formula>AND(Note_bool=TRUE,Note&lt;&gt;"")</formula>
    </cfRule>
    <cfRule type="expression" dxfId="20" priority="9">
      <formula>AND(Note_bool=TRUE,Note="")</formula>
    </cfRule>
    <cfRule type="expression" dxfId="19" priority="10">
      <formula>Note_bool&lt;&gt;TRUE</formula>
    </cfRule>
  </conditionalFormatting>
  <conditionalFormatting sqref="C5:E5">
    <cfRule type="expression" dxfId="18" priority="5">
      <formula>operator&lt;&gt;Other_operator</formula>
    </cfRule>
    <cfRule type="expression" dxfId="17" priority="6">
      <formula>AND(operator=Other_operator,Other_OP_Detail&lt;&gt;"")</formula>
    </cfRule>
    <cfRule type="expression" dxfId="16" priority="7">
      <formula>AND(operator=Other_operator,Other_OP_Detail="")</formula>
    </cfRule>
  </conditionalFormatting>
  <conditionalFormatting sqref="F22 H22">
    <cfRule type="expression" dxfId="15" priority="1">
      <formula>$D$22=Port_cancelled</formula>
    </cfRule>
  </conditionalFormatting>
  <dataValidations xWindow="486" yWindow="644" count="11">
    <dataValidation type="custom" allowBlank="1" showErrorMessage="1" errorTitle="Chyba!" error="Datum přenesení služby musí být nejdříve 2. den od zaslání formuláře k autorizaci." promptTitle="Datum přenesení služby" sqref="D18" xr:uid="{5631F9CB-B535-4D47-B893-60D3F7576B79}">
      <formula1>AND(D18&gt;Today+1,ISERROR(DAY(D18))=FALSE)</formula1>
    </dataValidation>
    <dataValidation type="custom" allowBlank="1" showErrorMessage="1" errorTitle="Chyba!" error="Chybný formát identifikátoru případně jste nevybrali opouštěného operátora." promptTitle="OKÚ" sqref="D16" xr:uid="{30CFF742-51DF-4B77-9BFA-E9174C412F4D}">
      <formula1>validace_oku</formula1>
    </dataValidation>
    <dataValidation type="list" allowBlank="1" showInputMessage="1" showErrorMessage="1" sqref="C3:C4" xr:uid="{48B8B21E-4758-4762-9160-56BBA7178BC6}">
      <formula1>Operator_letter</formula1>
    </dataValidation>
    <dataValidation type="list" allowBlank="1" showErrorMessage="1" errorTitle="Chyba!" error="Je třeba vybrat hodnotu ze seznamu. Podmínkou zpřístupnění seznamu je vyplněný OKÚ." promptTitle="Autorizace" prompt="Vyberte výsledek autorizace. Možnosti výsledku autorizace se zpřístupní, pokud je vyplněný OKÚ." sqref="D22" xr:uid="{F4E7CE86-0FBB-4772-8298-5EF85384BAC2}">
      <formula1>IF(OKU&lt;&gt;"",autorizace_lst,"")</formula1>
    </dataValidation>
    <dataValidation type="custom" allowBlank="1" showInputMessage="1" showErrorMessage="1" errorTitle="Chyba!" error="Datum přenosu musí být v budoucnosti." sqref="H41 H28" xr:uid="{06537A4D-3095-4F57-9598-65319B594042}">
      <formula1>AND(H28&gt;Today,ISERROR(DAY(H28))=FALSE)</formula1>
    </dataValidation>
    <dataValidation type="list" allowBlank="1" showInputMessage="1" showErrorMessage="1" errorTitle="Chyba!" error="Je třeba vybrat hodnotu ze seznamu!" sqref="C28:D28" xr:uid="{85F6E046-E0BA-49EE-8847-F8BA179969B3}">
      <formula1>IF(OR(Autorizace_2=PCK_3,Autorizace_2=PCK,Autorizace_2=PCK_2),PP_instrukce,"")</formula1>
    </dataValidation>
    <dataValidation type="custom" allowBlank="1" showInputMessage="1" showErrorMessage="1" errorTitle="Chyba!" error="Je třeba zadat reálné datum." sqref="H45" xr:uid="{135AF917-3CF2-4D86-BF17-735121E5CF82}">
      <formula1>ISERROR(DAY(H45))=FALSE</formula1>
    </dataValidation>
    <dataValidation type="custom" allowBlank="1" showInputMessage="1" showErrorMessage="1" sqref="C49:H57" xr:uid="{5A625CB2-6CA6-460F-B70B-4C46C365F800}">
      <formula1>Note_bool=TRUE</formula1>
    </dataValidation>
    <dataValidation allowBlank="1" showInputMessage="1" showErrorMessage="1" promptTitle="Autorizace" prompt="Vyberte výsledek autorizace. Možnosti výsledku autorizace se zpřístupní, pokud je vyplněný OKÚ." sqref="A22" xr:uid="{E30AA5D2-C5BE-4A7C-ABA2-D26A5C59FD24}"/>
    <dataValidation allowBlank="1" showInputMessage="1" showErrorMessage="1" promptTitle="OKÚ" prompt="Vložte, prosím, OKÚ, vydané u Vašeho současného operátora." sqref="A16" xr:uid="{1A8531C1-D03B-4174-9FB9-A1D78C69863F}"/>
    <dataValidation allowBlank="1" showInputMessage="1" showErrorMessage="1" promptTitle="Datum přenesení služby" prompt="Zadejte datum přenesení služby." sqref="A18" xr:uid="{1EB2CABF-6866-4AAE-9725-C1741910E5DD}"/>
  </dataValidation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Option Button 6">
              <controlPr defaultSize="0" autoFill="0" autoLine="0" autoPict="0" altText="Zákazník chce ponechat všechny služby v balíčku včetně nedělitelných">
                <anchor moveWithCells="1">
                  <from>
                    <xdr:col>0</xdr:col>
                    <xdr:colOff>0</xdr:colOff>
                    <xdr:row>28</xdr:row>
                    <xdr:rowOff>76200</xdr:rowOff>
                  </from>
                  <to>
                    <xdr:col>3</xdr:col>
                    <xdr:colOff>1638300</xdr:colOff>
                    <xdr:row>31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Option Button 7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144780</xdr:rowOff>
                  </from>
                  <to>
                    <xdr:col>4</xdr:col>
                    <xdr:colOff>228600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Option Button 8">
              <controlPr defaultSize="0" autoFill="0" autoLine="0" autoPict="0">
                <anchor moveWithCells="1">
                  <from>
                    <xdr:col>0</xdr:col>
                    <xdr:colOff>0</xdr:colOff>
                    <xdr:row>35</xdr:row>
                    <xdr:rowOff>30480</xdr:rowOff>
                  </from>
                  <to>
                    <xdr:col>3</xdr:col>
                    <xdr:colOff>1386840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0</xdr:col>
                    <xdr:colOff>30480</xdr:colOff>
                    <xdr:row>48</xdr:row>
                    <xdr:rowOff>22860</xdr:rowOff>
                  </from>
                  <to>
                    <xdr:col>1</xdr:col>
                    <xdr:colOff>655320</xdr:colOff>
                    <xdr:row>52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DDDBF578-AF4C-43B1-BB97-B26B1314C259}">
            <xm:f>AND($C$28=helpsheet!$N$3,$H$28&lt;&gt;"",OR(Autorizace_2=PCK,Autorizace_2=PCK_2,Autorizace_2=PCK_3))</xm:f>
            <x14:dxf>
              <font>
                <color theme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26" id="{C2E23D00-DD19-4FF4-B4C2-FA2EAA85E6F1}">
            <xm:f>AND($C$28=helpsheet!$N$3,$H$28="",OR(Autorizace_2=PCK,Autorizace_2=PCK_2,Autorizace_2=PCK_3))</xm:f>
            <x14:dxf>
              <font>
                <color theme="1"/>
              </font>
              <fill>
                <patternFill>
                  <bgColor rgb="FFFF9999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H28</xm:sqref>
        </x14:conditionalFormatting>
        <x14:conditionalFormatting xmlns:xm="http://schemas.microsoft.com/office/excel/2006/main">
          <x14:cfRule type="expression" priority="20" id="{A34E370B-F5BA-4E61-BA1F-919CF03DC2E5}">
            <xm:f>OR($C$41&lt;&gt;helpsheet!$P$2,$D$22&lt;&gt;helpsheet!K2)</xm:f>
            <x14:dxf>
              <font>
                <color theme="0"/>
              </font>
              <fill>
                <patternFill>
                  <bgColor theme="0" tint="-4.9989318521683403E-2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21" id="{B302ABF8-56C1-4577-981E-9244E4239224}">
            <xm:f>AND(Autorizace_1=helpsheet!K2,$C$41=helpsheet!$P$2,$H$41&lt;&gt;"")</xm:f>
            <x14:dxf>
              <font>
                <color theme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22" id="{9764ACF9-3F88-41DD-9C7A-36B303A4EF64}">
            <xm:f>AND(Autorizace_1=helpsheet!K2,$C$41=helpsheet!$P$2,$H$41="")</xm:f>
            <x14:dxf>
              <font>
                <color theme="1"/>
              </font>
              <fill>
                <patternFill>
                  <bgColor rgb="FFFF9999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H41</xm:sqref>
        </x14:conditionalFormatting>
        <x14:conditionalFormatting xmlns:xm="http://schemas.microsoft.com/office/excel/2006/main">
          <x14:cfRule type="expression" priority="17" stopIfTrue="1" id="{1821F4A8-03D6-4299-9AA5-825AD56A8F1F}">
            <xm:f>$D$22&lt;&gt;helpsheet!$L$2</xm:f>
            <x14:dxf>
              <font>
                <color theme="0"/>
              </font>
              <fill>
                <patternFill>
                  <bgColor theme="0" tint="-4.9989318521683403E-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14:cfRule type="expression" priority="18" stopIfTrue="1" id="{4C2B428E-A6B1-4098-8161-C2E9BF051BD7}">
            <xm:f>AND($D$22=helpsheet!$L$2,$C$41&lt;&gt;"")</xm:f>
            <x14:dxf>
              <font>
                <color theme="1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19" stopIfTrue="1" id="{98F20058-B892-408F-B9D0-D9D21017A7FD}">
            <xm:f>AND(Autorizace_1=helpsheet!$L$2,$C$41="")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C41:D41</xm:sqref>
        </x14:conditionalFormatting>
        <x14:conditionalFormatting xmlns:xm="http://schemas.microsoft.com/office/excel/2006/main">
          <x14:cfRule type="expression" priority="11" stopIfTrue="1" id="{99647E10-216E-4573-AB64-775666BA2A0E}">
            <xm:f>$D$22&lt;&gt;helpsheet!$L$2</xm:f>
            <x14:dxf>
              <font>
                <color theme="0"/>
              </font>
              <fill>
                <patternFill>
                  <bgColor theme="0" tint="-4.9989318521683403E-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14:cfRule type="expression" priority="12" stopIfTrue="1" id="{4E419691-AB75-4FD1-B03C-CC61BDF51966}">
            <xm:f>AND($D$22=helpsheet!$L$2,$C$45&lt;&gt;"")</xm:f>
            <x14:dxf>
              <font>
                <color theme="1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13" stopIfTrue="1" id="{CCFAD763-11DC-41CF-9607-817AE27FAD77}">
            <xm:f>AND($D$22=helpsheet!$K$2,$C$45="")</xm:f>
            <x14:dxf>
              <font>
                <color theme="1"/>
              </font>
              <fill>
                <patternFill>
                  <bgColor rgb="FFFF9999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C45:D45</xm:sqref>
        </x14:conditionalFormatting>
        <x14:conditionalFormatting xmlns:xm="http://schemas.microsoft.com/office/excel/2006/main">
          <x14:cfRule type="expression" priority="14" id="{66A1A534-B5BA-4533-BEE0-C447027DBAD1}">
            <xm:f>OR($C$45&lt;&gt;helpsheet!$Q$2,$D$22&lt;&gt;helpsheet!K2)</xm:f>
            <x14:dxf>
              <font>
                <color theme="0"/>
              </font>
              <fill>
                <patternFill>
                  <bgColor theme="0" tint="-4.9989318521683403E-2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15" id="{569E9F86-65E4-4AA9-9513-198E77FC61E3}">
            <xm:f>AND(Autorizace_1=helpsheet!K2,$C$45=helpsheet!$Q$2,$H$45&lt;&gt;"")</xm:f>
            <x14:dxf>
              <font>
                <color theme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16" id="{F3DD41E8-C532-4E59-B6EB-AD3EF72A7721}">
            <xm:f>AND(Autorizace_1=helpsheet!K2,$C$45=helpsheet!$Q$2,$H$45="")</xm:f>
            <x14:dxf>
              <font>
                <color theme="1"/>
              </font>
              <fill>
                <patternFill>
                  <bgColor rgb="FFFF9999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H45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486" yWindow="644" count="4">
        <x14:dataValidation type="list" allowBlank="1" showInputMessage="1" showErrorMessage="1" errorTitle="Chyba!" error="Vyberte hodnotu ze seznamu." xr:uid="{00BEDDDB-125E-4B8E-B398-E38F3DD052F7}">
          <x14:formula1>
            <xm:f>IF($C$3="",KAT_2,OFFSET(helpsheet!$C$1,MATCH($C$3,KAT,0),0,COUNTIF(KAT,$C$3),1))</xm:f>
          </x14:formula1>
          <xm:sqref>D3</xm:sqref>
        </x14:dataValidation>
        <x14:dataValidation type="list" allowBlank="1" showInputMessage="1" showErrorMessage="1" errorTitle="Chyba!" error="Je třeba vybrat hodnotu ze seznamu." xr:uid="{9ACC8BF6-A4D4-4456-8C6E-415E4497A157}">
          <x14:formula1>
            <xm:f>IF(Autorizace_1&lt;&gt;Port_cancelled,IF(Autorizace_1="",Autorizace_detail_lst,OFFSET(helpsheet!$M$1,MATCH(Autorizace_1,Autorizace_kat1,0),0,COUNTIF(Autorizace_kat1,Autorizace_1),1)),FALSE)</xm:f>
          </x14:formula1>
          <xm:sqref>H22</xm:sqref>
        </x14:dataValidation>
        <x14:dataValidation type="list" allowBlank="1" showInputMessage="1" showErrorMessage="1" errorTitle="Chyba!" error="Je třeba vybrat hodnotu ze seznamu." xr:uid="{127B395F-216E-47D3-A557-EF301692B997}">
          <x14:formula1>
            <xm:f>IF(Autorizace_1=helpsheet!$L$3,Autorizace_FU_lst,"")</xm:f>
          </x14:formula1>
          <xm:sqref>C41:D41</xm:sqref>
        </x14:dataValidation>
        <x14:dataValidation type="list" allowBlank="1" showInputMessage="1" showErrorMessage="1" xr:uid="{B55B12EC-01EC-40F4-A7DF-D30081F58A7E}">
          <x14:formula1>
            <xm:f>IF(Autorizace_1=helpsheet!$L$3,Potvrzeni_preneseni_lst,"")</xm:f>
          </x14:formula1>
          <xm:sqref>C45:D45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0287D-9225-47D0-B118-773D359065A8}">
  <sheetPr codeName="Sheet3"/>
  <dimension ref="A1:R2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28.6640625" style="25" customWidth="1"/>
  </cols>
  <sheetData>
    <row r="1" spans="1:18" x14ac:dyDescent="0.3">
      <c r="A1" s="7" t="s">
        <v>5</v>
      </c>
      <c r="C1" s="11" t="str">
        <f>IF(AND(OR(Combo_answer=3,Combo_answer=2),COUNTA(A:A)&lt;2,PP_selection&lt;&gt;PP_cancel,Autorizace_2&lt;&gt;NO_PCK),VLOOKUP(operator,helpsheet!C:G,5,FALSE),"")</f>
        <v/>
      </c>
      <c r="H1" s="21"/>
      <c r="R1" s="49" t="s">
        <v>53</v>
      </c>
    </row>
    <row r="2" spans="1:18" ht="14.25" customHeight="1" x14ac:dyDescent="0.3"/>
  </sheetData>
  <conditionalFormatting sqref="A2:A1048576">
    <cfRule type="expression" dxfId="0" priority="1">
      <formula>AND(A2="",Autorizace_2&lt;&gt;NO_PCK,PP_selection&lt;&gt;"PP stornuje objednávku", OR(Combo_answer=3,Combo_answer=2))</formula>
    </cfRule>
  </conditionalFormatting>
  <dataValidations count="1">
    <dataValidation type="custom" showInputMessage="1" showErrorMessage="1" errorTitle="Chyba!" error="Vyberte volbu na záložce MOP, která obsahuje ukončení služby. " promptTitle="Identifikátor služby" prompt="Zadejte identifikátor služby určené k ukončení. Lze vyplnit pokud volba na záložce MOP obsahuje ukončení služby, služba je v balíčku a nejedná se o storno objednávky od PP._x000a_Identifikátor je uveden na vyúčtování služeb zákazníka." sqref="A2:A1048576" xr:uid="{A557CA23-DFBB-4E19-8FFE-FFBA40964599}">
      <formula1>AND(Autorizace_2&lt;&gt;NO_PCK,PP_selection&lt;&gt;PP_cancel,OR(Combo_answer=3,Combo_answer=2))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FE7D5-A93C-4B1D-B4A1-3A76506DB250}">
  <sheetPr codeName="Sheet2"/>
  <dimension ref="A1:V19"/>
  <sheetViews>
    <sheetView workbookViewId="0">
      <selection activeCell="D8" sqref="D8"/>
    </sheetView>
  </sheetViews>
  <sheetFormatPr defaultRowHeight="14.4" x14ac:dyDescent="0.3"/>
  <cols>
    <col min="1" max="1" width="14.44140625" customWidth="1"/>
    <col min="2" max="2" width="10.88671875" bestFit="1" customWidth="1"/>
    <col min="3" max="3" width="28.5546875" bestFit="1" customWidth="1"/>
    <col min="4" max="4" width="54.44140625" customWidth="1"/>
    <col min="5" max="5" width="44.33203125" style="14" customWidth="1"/>
    <col min="6" max="6" width="44.33203125" style="13" customWidth="1"/>
    <col min="7" max="7" width="50.6640625" style="13" customWidth="1"/>
    <col min="8" max="8" width="44.33203125" style="13" customWidth="1"/>
    <col min="9" max="9" width="10.109375" bestFit="1" customWidth="1"/>
    <col min="10" max="10" width="7.33203125" bestFit="1" customWidth="1"/>
    <col min="11" max="11" width="34.5546875" customWidth="1"/>
    <col min="12" max="12" width="24.44140625" customWidth="1"/>
    <col min="13" max="13" width="47.44140625" customWidth="1"/>
    <col min="15" max="15" width="25.5546875" customWidth="1"/>
    <col min="16" max="16" width="31.6640625" customWidth="1"/>
    <col min="17" max="17" width="14" customWidth="1"/>
    <col min="20" max="20" width="16.5546875" customWidth="1"/>
    <col min="22" max="22" width="11.88671875" customWidth="1"/>
  </cols>
  <sheetData>
    <row r="1" spans="1:22" x14ac:dyDescent="0.3">
      <c r="A1" t="s">
        <v>20</v>
      </c>
      <c r="B1" t="s">
        <v>14</v>
      </c>
      <c r="C1" t="s">
        <v>8</v>
      </c>
      <c r="D1" t="s">
        <v>9</v>
      </c>
      <c r="E1" s="14" t="s">
        <v>18</v>
      </c>
      <c r="F1" s="13" t="s">
        <v>16</v>
      </c>
      <c r="G1" s="13" t="s">
        <v>60</v>
      </c>
      <c r="H1" s="13" t="s">
        <v>15</v>
      </c>
      <c r="I1" t="s">
        <v>3</v>
      </c>
      <c r="J1" t="s">
        <v>4</v>
      </c>
      <c r="K1" s="13" t="s">
        <v>24</v>
      </c>
      <c r="L1" s="13" t="s">
        <v>33</v>
      </c>
      <c r="M1" t="s">
        <v>32</v>
      </c>
      <c r="N1" t="s">
        <v>34</v>
      </c>
      <c r="P1" t="s">
        <v>39</v>
      </c>
      <c r="Q1" t="s">
        <v>45</v>
      </c>
      <c r="S1" t="s">
        <v>54</v>
      </c>
      <c r="T1" t="s">
        <v>55</v>
      </c>
      <c r="U1" t="s">
        <v>64</v>
      </c>
    </row>
    <row r="2" spans="1:22" ht="72" x14ac:dyDescent="0.3">
      <c r="A2" t="s">
        <v>11</v>
      </c>
      <c r="B2" t="s">
        <v>11</v>
      </c>
      <c r="C2" t="s">
        <v>12</v>
      </c>
      <c r="D2" s="12" t="s">
        <v>50</v>
      </c>
      <c r="E2" s="14" t="b">
        <f>OR(AND(ISNUMBER(VALUE(OKU)),LEN(OKU)=7,LEFT(OKU,1)="4"),AND(ISNUMBER(VALUE(OKU)),LEN(OKU)=10,LEFT(OKU,1)="8"),AND(ISNUMBER(VALUE(OKU)),LEN(OKU)=14,LEFT(OKU,1)="6"))</f>
        <v>0</v>
      </c>
      <c r="F2" s="15" t="s">
        <v>17</v>
      </c>
      <c r="G2" s="50" t="s">
        <v>62</v>
      </c>
      <c r="H2" s="14" t="b">
        <f>VLOOKUP(operator,C:E,3,FALSE)</f>
        <v>1</v>
      </c>
      <c r="I2" s="6">
        <f ca="1">TODAY()</f>
        <v>44743</v>
      </c>
      <c r="J2">
        <v>3</v>
      </c>
      <c r="K2" t="s">
        <v>25</v>
      </c>
      <c r="L2" t="s">
        <v>25</v>
      </c>
      <c r="M2" t="s">
        <v>52</v>
      </c>
      <c r="N2" t="s">
        <v>48</v>
      </c>
      <c r="P2" t="s">
        <v>40</v>
      </c>
      <c r="Q2" t="s">
        <v>43</v>
      </c>
      <c r="S2" t="s">
        <v>56</v>
      </c>
      <c r="T2" t="s">
        <v>53</v>
      </c>
      <c r="U2" t="b">
        <v>1</v>
      </c>
      <c r="V2" s="6"/>
    </row>
    <row r="3" spans="1:22" ht="57.6" x14ac:dyDescent="0.3">
      <c r="A3" t="s">
        <v>10</v>
      </c>
      <c r="B3" t="s">
        <v>10</v>
      </c>
      <c r="C3" t="s">
        <v>7</v>
      </c>
      <c r="D3" s="12" t="s">
        <v>66</v>
      </c>
      <c r="E3" s="14" t="b">
        <f>OR(IFERROR(SEARCH("DSL",OKU,1),FALSE),IFERROR(SEARCH("OPTIN",OKU,1),FALSE),IFERROR(SEARCH("GSM",OKU,1),FALSE),AND(OKU&lt;&gt;"",ISNUMBER(VALUE(SUBSTITUTE(OKU,"/","",1)))))</f>
        <v>0</v>
      </c>
      <c r="F3" s="15" t="s">
        <v>1</v>
      </c>
      <c r="G3" s="50" t="s">
        <v>62</v>
      </c>
      <c r="H3" s="19"/>
      <c r="K3" t="s">
        <v>26</v>
      </c>
      <c r="L3" t="s">
        <v>25</v>
      </c>
      <c r="M3" t="s">
        <v>27</v>
      </c>
      <c r="N3" t="s">
        <v>49</v>
      </c>
      <c r="P3" t="s">
        <v>41</v>
      </c>
      <c r="Q3" t="s">
        <v>44</v>
      </c>
    </row>
    <row r="4" spans="1:22" ht="57.6" x14ac:dyDescent="0.3">
      <c r="A4" t="s">
        <v>13</v>
      </c>
      <c r="B4" t="s">
        <v>13</v>
      </c>
      <c r="C4" t="s">
        <v>68</v>
      </c>
      <c r="D4" s="12" t="s">
        <v>67</v>
      </c>
      <c r="E4" s="14" t="e">
        <f>OR(SEARCH("a",RIGHT(OKU,5))=1,IFERROR(SEARCH("a",RIGHT(OKU,3)),0)=1)</f>
        <v>#VALUE!</v>
      </c>
      <c r="F4" s="15" t="s">
        <v>69</v>
      </c>
      <c r="G4" s="50" t="s">
        <v>62</v>
      </c>
      <c r="H4" s="14"/>
      <c r="K4" t="s">
        <v>71</v>
      </c>
      <c r="L4" t="s">
        <v>25</v>
      </c>
      <c r="M4" t="s">
        <v>70</v>
      </c>
      <c r="N4" t="s">
        <v>35</v>
      </c>
    </row>
    <row r="5" spans="1:22" x14ac:dyDescent="0.3">
      <c r="C5" t="s">
        <v>19</v>
      </c>
      <c r="D5" s="12" t="s">
        <v>21</v>
      </c>
      <c r="E5" s="14" t="b">
        <f>TRUE</f>
        <v>1</v>
      </c>
      <c r="F5" s="13" t="s">
        <v>21</v>
      </c>
      <c r="G5" s="13" t="s">
        <v>61</v>
      </c>
      <c r="L5" t="s">
        <v>25</v>
      </c>
      <c r="M5" t="s">
        <v>58</v>
      </c>
    </row>
    <row r="6" spans="1:22" x14ac:dyDescent="0.3">
      <c r="D6" s="13"/>
      <c r="L6" t="s">
        <v>25</v>
      </c>
      <c r="M6" t="s">
        <v>59</v>
      </c>
    </row>
    <row r="7" spans="1:22" x14ac:dyDescent="0.3">
      <c r="D7" s="13"/>
      <c r="L7" t="s">
        <v>26</v>
      </c>
      <c r="M7" t="s">
        <v>28</v>
      </c>
    </row>
    <row r="8" spans="1:22" x14ac:dyDescent="0.3">
      <c r="D8" s="13"/>
      <c r="F8" s="14"/>
      <c r="G8" s="14"/>
      <c r="H8" s="14"/>
      <c r="L8" t="s">
        <v>26</v>
      </c>
      <c r="M8" t="s">
        <v>29</v>
      </c>
    </row>
    <row r="9" spans="1:22" x14ac:dyDescent="0.3">
      <c r="D9" s="13"/>
      <c r="F9" s="14"/>
      <c r="G9" s="14"/>
      <c r="H9" s="14"/>
      <c r="L9" t="s">
        <v>26</v>
      </c>
      <c r="M9" t="s">
        <v>30</v>
      </c>
    </row>
    <row r="10" spans="1:22" x14ac:dyDescent="0.3">
      <c r="D10" s="13"/>
      <c r="F10" s="14"/>
      <c r="G10" s="14"/>
      <c r="H10" s="14"/>
      <c r="L10" t="s">
        <v>26</v>
      </c>
      <c r="M10" t="s">
        <v>31</v>
      </c>
    </row>
    <row r="11" spans="1:22" x14ac:dyDescent="0.3">
      <c r="D11" s="13"/>
      <c r="F11" s="14"/>
      <c r="G11" s="14"/>
      <c r="H11" s="14"/>
      <c r="L11" t="s">
        <v>26</v>
      </c>
      <c r="M11" t="s">
        <v>36</v>
      </c>
    </row>
    <row r="12" spans="1:22" x14ac:dyDescent="0.3">
      <c r="D12" s="13"/>
    </row>
    <row r="13" spans="1:22" x14ac:dyDescent="0.3">
      <c r="D13" s="13"/>
    </row>
    <row r="14" spans="1:22" x14ac:dyDescent="0.3">
      <c r="D14" s="13"/>
    </row>
    <row r="15" spans="1:22" x14ac:dyDescent="0.3">
      <c r="D15" s="13"/>
    </row>
    <row r="18" spans="6:8" x14ac:dyDescent="0.3">
      <c r="F18" s="14"/>
      <c r="G18" s="14"/>
      <c r="H18" s="14"/>
    </row>
    <row r="19" spans="6:8" x14ac:dyDescent="0.3">
      <c r="F19" s="14"/>
      <c r="G19" s="14"/>
      <c r="H19" s="14"/>
    </row>
  </sheetData>
  <hyperlinks>
    <hyperlink ref="F3" r:id="rId1" xr:uid="{21787A3A-EBBF-44FF-BCEF-ECA2DF191B31}"/>
    <hyperlink ref="F2" r:id="rId2" xr:uid="{E7832DAD-4B4E-4C58-A523-E90A7ED0254B}"/>
    <hyperlink ref="F4" r:id="rId3" xr:uid="{60D265AE-A1F6-456D-96DD-3E9E3BFAAC33}"/>
  </hyperlink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DC77E30AA6FD4E8304AA4C0B65BCEE" ma:contentTypeVersion="0" ma:contentTypeDescription="Create a new document." ma:contentTypeScope="" ma:versionID="764c2ac098b44eb1a244a001eb3d43f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EED038-A3E0-4FA9-B92E-FF597052F5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4579DBE-241D-42E7-8AFF-03A89A7425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6CF620-D446-4DDA-94FC-4C5CD687871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52</vt:i4>
      </vt:variant>
    </vt:vector>
  </HeadingPairs>
  <TitlesOfParts>
    <vt:vector size="54" baseType="lpstr">
      <vt:lpstr>MOP</vt:lpstr>
      <vt:lpstr>Služby v balíčku k ukončení</vt:lpstr>
      <vt:lpstr>Auth_accept</vt:lpstr>
      <vt:lpstr>Auth_denied</vt:lpstr>
      <vt:lpstr>Autorizace_1</vt:lpstr>
      <vt:lpstr>Autorizace_2</vt:lpstr>
      <vt:lpstr>Autorizace_3</vt:lpstr>
      <vt:lpstr>Autorizace_detail_lst</vt:lpstr>
      <vt:lpstr>Autorizace_FU_lst</vt:lpstr>
      <vt:lpstr>Autorizace_kat1</vt:lpstr>
      <vt:lpstr>autorizace_lst</vt:lpstr>
      <vt:lpstr>Case_ID</vt:lpstr>
      <vt:lpstr>Combo_answer</vt:lpstr>
      <vt:lpstr>Datum_preneseni</vt:lpstr>
      <vt:lpstr>Datum_prenosu</vt:lpstr>
      <vt:lpstr>Datum_zrizeni</vt:lpstr>
      <vt:lpstr>Delete_content</vt:lpstr>
      <vt:lpstr>Delete_Range</vt:lpstr>
      <vt:lpstr>email</vt:lpstr>
      <vt:lpstr>Form_code_1</vt:lpstr>
      <vt:lpstr>Form_code_2</vt:lpstr>
      <vt:lpstr>Form_code_3</vt:lpstr>
      <vt:lpstr>Format_date</vt:lpstr>
      <vt:lpstr>Format_string</vt:lpstr>
      <vt:lpstr>Info_text</vt:lpstr>
      <vt:lpstr>KAT</vt:lpstr>
      <vt:lpstr>KAT_2</vt:lpstr>
      <vt:lpstr>NO_PCK</vt:lpstr>
      <vt:lpstr>Note</vt:lpstr>
      <vt:lpstr>Note_bool</vt:lpstr>
      <vt:lpstr>OKU</vt:lpstr>
      <vt:lpstr>operator</vt:lpstr>
      <vt:lpstr>Operator_letter</vt:lpstr>
      <vt:lpstr>Other_OP_Detail</vt:lpstr>
      <vt:lpstr>Other_operator</vt:lpstr>
      <vt:lpstr>PCK</vt:lpstr>
      <vt:lpstr>PCK_2</vt:lpstr>
      <vt:lpstr>PCK_3</vt:lpstr>
      <vt:lpstr>Port_cancelled</vt:lpstr>
      <vt:lpstr>Port_date_change_1</vt:lpstr>
      <vt:lpstr>Port_date_change_2</vt:lpstr>
      <vt:lpstr>port_finish</vt:lpstr>
      <vt:lpstr>port_change</vt:lpstr>
      <vt:lpstr>Potvrzeni_preneseni_1</vt:lpstr>
      <vt:lpstr>Potvrzeni_preneseni_2</vt:lpstr>
      <vt:lpstr>Potvrzeni_preneseni_lst</vt:lpstr>
      <vt:lpstr>PP_cancel</vt:lpstr>
      <vt:lpstr>PP_instrukce</vt:lpstr>
      <vt:lpstr>PP_new_date</vt:lpstr>
      <vt:lpstr>PP_selection</vt:lpstr>
      <vt:lpstr>services_list</vt:lpstr>
      <vt:lpstr>SP_ID</vt:lpstr>
      <vt:lpstr>Today</vt:lpstr>
      <vt:lpstr>validace_oku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Novotný Ctibor</dc:creator>
  <cp:lastModifiedBy>lenka.stribrska@comverga.com</cp:lastModifiedBy>
  <cp:lastPrinted>2021-10-12T16:36:04Z</cp:lastPrinted>
  <dcterms:created xsi:type="dcterms:W3CDTF">2021-10-12T14:19:13Z</dcterms:created>
  <dcterms:modified xsi:type="dcterms:W3CDTF">2022-07-01T08:59:09Z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f5900f-f747-4e22-983f-3bf90469cc39_Enabled">
    <vt:lpwstr>true</vt:lpwstr>
  </property>
  <property fmtid="{D5CDD505-2E9C-101B-9397-08002B2CF9AE}" pid="3" name="MSIP_Label_3cf5900f-f747-4e22-983f-3bf90469cc39_SetDate">
    <vt:lpwstr>2021-10-18T15:36:15Z</vt:lpwstr>
  </property>
  <property fmtid="{D5CDD505-2E9C-101B-9397-08002B2CF9AE}" pid="4" name="MSIP_Label_3cf5900f-f747-4e22-983f-3bf90469cc39_Method">
    <vt:lpwstr>Privileged</vt:lpwstr>
  </property>
  <property fmtid="{D5CDD505-2E9C-101B-9397-08002B2CF9AE}" pid="5" name="MSIP_Label_3cf5900f-f747-4e22-983f-3bf90469cc39_Name">
    <vt:lpwstr>C1-Public</vt:lpwstr>
  </property>
  <property fmtid="{D5CDD505-2E9C-101B-9397-08002B2CF9AE}" pid="6" name="MSIP_Label_3cf5900f-f747-4e22-983f-3bf90469cc39_SiteId">
    <vt:lpwstr>b213b057-1008-4204-8c53-8147bc602a29</vt:lpwstr>
  </property>
  <property fmtid="{D5CDD505-2E9C-101B-9397-08002B2CF9AE}" pid="7" name="MSIP_Label_3cf5900f-f747-4e22-983f-3bf90469cc39_ActionId">
    <vt:lpwstr>49ee1101-126a-426e-938d-a9ace8da3165</vt:lpwstr>
  </property>
  <property fmtid="{D5CDD505-2E9C-101B-9397-08002B2CF9AE}" pid="8" name="MSIP_Label_3cf5900f-f747-4e22-983f-3bf90469cc39_ContentBits">
    <vt:lpwstr>0</vt:lpwstr>
  </property>
  <property fmtid="{D5CDD505-2E9C-101B-9397-08002B2CF9AE}" pid="9" name="ContentTypeId">
    <vt:lpwstr>0x0101000EDC77E30AA6FD4E8304AA4C0B65BCEE</vt:lpwstr>
  </property>
</Properties>
</file>